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98\"/>
    </mc:Choice>
  </mc:AlternateContent>
  <xr:revisionPtr revIDLastSave="0" documentId="13_ncr:1_{51FF6AD8-CFBA-4222-AC11-77FA2CCF600F}" xr6:coauthVersionLast="47" xr6:coauthVersionMax="47" xr10:uidLastSave="{00000000-0000-0000-0000-000000000000}"/>
  <bookViews>
    <workbookView xWindow="-180" yWindow="1152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27-02-01(1)" sheetId="6" r:id="rId6"/>
    <sheet name="ОСР 27-09-01(1)" sheetId="7" r:id="rId7"/>
    <sheet name="ОСР 27-12-01(1)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8" i="2" l="1"/>
  <c r="G68" i="2"/>
  <c r="F68" i="2"/>
  <c r="E68" i="2"/>
  <c r="D68" i="2"/>
  <c r="H67" i="2"/>
  <c r="G67" i="2"/>
  <c r="F67" i="2"/>
  <c r="E67" i="2"/>
  <c r="D67" i="2"/>
  <c r="H66" i="2"/>
  <c r="G66" i="2"/>
  <c r="F66" i="2"/>
  <c r="E66" i="2"/>
  <c r="D66" i="2"/>
  <c r="H64" i="2"/>
  <c r="G64" i="2"/>
  <c r="F64" i="2"/>
  <c r="E64" i="2"/>
  <c r="D64" i="2"/>
  <c r="H63" i="2"/>
  <c r="G63" i="2"/>
  <c r="F63" i="2"/>
  <c r="E63" i="2"/>
  <c r="D63" i="2"/>
  <c r="H62" i="2"/>
  <c r="G62" i="2"/>
  <c r="F62" i="2"/>
  <c r="E62" i="2"/>
  <c r="D62" i="2"/>
  <c r="H55" i="2"/>
  <c r="G55" i="2"/>
  <c r="F55" i="2"/>
  <c r="E55" i="2"/>
  <c r="D55" i="2"/>
  <c r="H54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<sst xmlns="http://schemas.openxmlformats.org/spreadsheetml/2006/main" count="317" uniqueCount="134">
  <si>
    <t>СВОДКА ЗАТРАТ</t>
  </si>
  <si>
    <t>P_0598</t>
  </si>
  <si>
    <t>(идентификатор инвестиционного проекта)</t>
  </si>
  <si>
    <t>Реконструкция КЛ-6 кВ от ТП-539 до ТЭЦ (протяженностью 1,3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</si>
  <si>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</si>
  <si>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</si>
  <si>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</si>
  <si>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</si>
  <si>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</si>
  <si>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</si>
  <si>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</si>
  <si>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</si>
  <si>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</si>
  <si>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</si>
  <si>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</si>
  <si>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</si>
  <si>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</si>
  <si>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</si>
  <si>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</si>
  <si>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</si>
  <si>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</si>
  <si>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</si>
  <si>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</si>
  <si>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</si>
  <si>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</si>
  <si>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</si>
  <si>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</si>
  <si>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</si>
  <si>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</si>
  <si>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</si>
  <si>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</si>
  <si>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</si>
  <si>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</si>
  <si>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</si>
  <si>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</si>
  <si>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</si>
  <si>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</si>
  <si>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</si>
  <si>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</si>
  <si>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</si>
  <si>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</si>
  <si>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</si>
  <si>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</si>
  <si>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</si>
  <si>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</si>
  <si>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</si>
  <si>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</si>
  <si>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</si>
  <si>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</si>
  <si>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</si>
  <si>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</si>
  <si>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</si>
  <si>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</si>
  <si>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</si>
  <si>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</si>
  <si>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</si>
  <si>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</si>
  <si>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</si>
  <si>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</si>
  <si>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</si>
  <si>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</si>
  <si>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</si>
  <si>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</si>
  <si>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</si>
  <si>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</si>
  <si>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</si>
  <si>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</si>
  <si>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</si>
  <si>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</si>
  <si>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</si>
  <si>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</si>
  <si>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</si>
  <si>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</si>
  <si>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</si>
  <si>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</si>
  <si>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</si>
  <si>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</si>
  <si>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</si>
  <si>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</si>
  <si>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</si>
  <si>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</si>
  <si>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</si>
  <si>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</si>
  <si>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</si>
  <si>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</si>
  <si>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</si>
  <si>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</si>
  <si>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</si>
  <si>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</si>
  <si>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</si>
  <si>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</si>
  <si>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</si>
  <si>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Реконструкция КЛ-6 кВ от РП-135 до РП-147 г.о. Самара Самарская область</t>
  </si>
  <si>
    <t>Наименование локальных сметных расчетов (смет), затрат</t>
  </si>
  <si>
    <t>ЛС-27-1</t>
  </si>
  <si>
    <t>КЛ-6 кВ ГНБ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</si>
  <si>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</si>
  <si>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</si>
  <si>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</si>
  <si>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</si>
  <si>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</si>
  <si>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КЛ-6 кВ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</si>
  <si>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</si>
  <si>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</si>
  <si>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</si>
  <si>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</si>
  <si>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</si>
  <si>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</si>
  <si>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</si>
  <si>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</si>
  <si>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</si>
  <si>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</si>
  <si>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</si>
  <si>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</si>
  <si>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</si>
  <si>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ГНБ трубой 160</t>
  </si>
  <si>
    <t>км</t>
  </si>
  <si>
    <t>ОСР 27-09-01</t>
  </si>
  <si>
    <t>Реконструкция КЛ одноцепная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</si>
  <si>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</si>
  <si>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</si>
  <si>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</si>
  <si>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</si>
  <si>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</si>
  <si>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</si>
  <si>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</si>
  <si>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</si>
  <si>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</si>
  <si>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</si>
  <si>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</si>
  <si>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</si>
  <si>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</si>
  <si>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160*11,8мм</t>
  </si>
  <si>
    <t>Труба полиэтиленовая толстостенная гладкая 110*8,1мм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</si>
</sst>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64" fontId="15" fillId="0" borderId="1" xfId="1" applyFont="1" applyFill="1" applyBorder="1" applyAlignment="1">
      <alignment horizontal="center" vertical="center" wrapText="1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B30" sqref="B30:B31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16.88671875" customWidth="1"/>
    <col min="9" max="9" width="14.21875" customWidth="1"/>
  </cols>
  <sheetData>
    <row r="1" spans="1:3" ht="15.9" customHeight="1">
      <c r="A1" s="23"/>
      <c r="B1" s="23"/>
      <c r="C1" s="23"/>
    </row>
    <row r="2" spans="1:3" ht="15.9" customHeight="1">
      <c r="A2" s="24"/>
      <c r="B2" s="24"/>
      <c r="C2" s="24"/>
    </row>
    <row r="3" spans="1:3" ht="15.9" customHeight="1">
      <c r="A3" s="25"/>
      <c r="B3" s="25"/>
      <c r="C3" s="25"/>
    </row>
    <row r="4" spans="1:3" ht="15.9" customHeight="1">
      <c r="A4" s="24"/>
      <c r="B4" s="24"/>
      <c r="C4" s="24"/>
    </row>
    <row r="5" spans="1:3" ht="15.9" customHeight="1">
      <c r="A5" s="24"/>
      <c r="B5" s="24"/>
      <c r="C5" s="24"/>
    </row>
    <row r="6" spans="1:3" ht="15.9" customHeight="1">
      <c r="A6" s="24"/>
      <c r="B6" s="24"/>
      <c r="C6" s="49"/>
    </row>
    <row r="7" spans="1:3" ht="15.9" customHeight="1">
      <c r="A7" s="24"/>
      <c r="B7" s="24"/>
      <c r="C7" s="24"/>
    </row>
    <row r="8" spans="1:3" ht="15.9" customHeight="1">
      <c r="A8" s="25"/>
      <c r="B8" s="25"/>
      <c r="C8" s="25"/>
    </row>
    <row r="9" spans="1:3" ht="15.9" customHeight="1">
      <c r="A9" s="24"/>
      <c r="B9" s="24"/>
      <c r="C9" s="24"/>
    </row>
    <row r="10" spans="1:3" ht="15.9" customHeight="1">
      <c r="A10" s="24"/>
      <c r="B10" s="24"/>
      <c r="C10" s="24"/>
    </row>
    <row r="11" spans="1:3" ht="15.9" customHeight="1">
      <c r="A11" s="24"/>
      <c r="B11" s="24"/>
      <c r="C11" s="24"/>
    </row>
    <row r="12" spans="1:3" ht="15.9" customHeight="1">
      <c r="A12" s="83" t="s">
        <v>0</v>
      </c>
      <c r="B12" s="83"/>
      <c r="C12" s="83"/>
    </row>
    <row r="13" spans="1:3" ht="15.9" customHeight="1">
      <c r="A13" s="24"/>
      <c r="B13" s="24"/>
      <c r="C13" s="24"/>
    </row>
    <row r="14" spans="1:3" ht="15.9" customHeight="1">
      <c r="A14" s="24"/>
      <c r="B14" s="24"/>
      <c r="C14" s="24"/>
    </row>
    <row r="15" spans="1:3" ht="15.9" customHeight="1">
      <c r="A15" s="24"/>
      <c r="B15" s="24"/>
      <c r="C15" s="24"/>
    </row>
    <row r="16" spans="1:3" ht="20.100000000000001" customHeight="1">
      <c r="A16" s="84" t="s">
        <v>1</v>
      </c>
      <c r="B16" s="84"/>
      <c r="C16" s="84"/>
    </row>
    <row r="17" spans="1:9" ht="15.9" customHeight="1">
      <c r="A17" s="85" t="s">
        <v>2</v>
      </c>
      <c r="B17" s="85"/>
      <c r="C17" s="85"/>
    </row>
    <row r="18" spans="1:9" ht="15.9" customHeight="1">
      <c r="A18" s="24"/>
      <c r="B18" s="24"/>
      <c r="C18" s="24"/>
    </row>
    <row r="19" spans="1:9" ht="72" customHeight="1">
      <c r="A19" s="86" t="s">
        <v>3</v>
      </c>
      <c r="B19" s="86"/>
      <c r="C19" s="86"/>
    </row>
    <row r="20" spans="1:9" ht="15.9" customHeight="1">
      <c r="A20" s="85" t="s">
        <v>4</v>
      </c>
      <c r="B20" s="85"/>
      <c r="C20" s="85"/>
    </row>
    <row r="21" spans="1:9" ht="15.9" customHeight="1">
      <c r="A21" s="24"/>
      <c r="B21" s="24"/>
      <c r="C21" s="24"/>
    </row>
    <row r="22" spans="1:9" ht="15.9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9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>
      <c r="A25" s="87" t="s">
        <v>8</v>
      </c>
      <c r="B25" s="88"/>
      <c r="C25" s="89"/>
      <c r="D25" s="51"/>
      <c r="E25" s="51"/>
      <c r="F25" s="51"/>
      <c r="G25" s="52"/>
      <c r="H25" s="52"/>
      <c r="I25" s="52"/>
    </row>
    <row r="26" spans="1:9" ht="17.100000000000001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7.100000000000001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7.100000000000001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7.100000000000001" customHeight="1">
      <c r="A29" s="55" t="s">
        <v>18</v>
      </c>
      <c r="B29" s="53" t="s">
        <v>19</v>
      </c>
      <c r="C29" s="61">
        <f>ССР!G59*1.2</f>
        <v>1268.3396047428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7.100000000000001" customHeight="1">
      <c r="A30" s="50">
        <v>2</v>
      </c>
      <c r="B30" s="53" t="s">
        <v>20</v>
      </c>
      <c r="C30" s="61">
        <f>C27+C28+C29</f>
        <v>1268.3396047428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7.100000000000001" customHeight="1">
      <c r="A31" s="55" t="s">
        <v>21</v>
      </c>
      <c r="B31" s="53" t="s">
        <v>22</v>
      </c>
      <c r="C31" s="61">
        <f>C30-ROUND(C30/1.2,5)</f>
        <v>211.38993474279999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23</v>
      </c>
      <c r="C32" s="65">
        <f>C30*I38</f>
        <v>1471.2641752045399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6">
      <c r="A33" s="50"/>
      <c r="B33" s="53" t="s">
        <v>24</v>
      </c>
      <c r="C33" s="61">
        <v>0.93</v>
      </c>
      <c r="D33" s="57"/>
      <c r="E33" s="66"/>
      <c r="F33" s="67"/>
      <c r="G33" s="68"/>
      <c r="H33" s="60"/>
      <c r="I33" s="81"/>
    </row>
    <row r="34" spans="1:9" ht="15.6">
      <c r="A34" s="50"/>
      <c r="B34" s="53" t="s">
        <v>25</v>
      </c>
      <c r="C34" s="65">
        <f>C32*C33</f>
        <v>1368.2756829402199</v>
      </c>
      <c r="D34" s="57"/>
      <c r="E34" s="66"/>
      <c r="F34" s="67"/>
      <c r="G34" s="68"/>
      <c r="H34" s="60"/>
      <c r="I34" s="81"/>
    </row>
    <row r="35" spans="1:9" ht="15.6">
      <c r="A35" s="87" t="s">
        <v>26</v>
      </c>
      <c r="B35" s="88"/>
      <c r="C35" s="89"/>
      <c r="D35" s="51"/>
      <c r="E35" s="69"/>
      <c r="F35" s="70"/>
      <c r="G35" s="59">
        <v>2024</v>
      </c>
      <c r="H35" s="60">
        <v>109.113503262205</v>
      </c>
      <c r="I35" s="81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2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ССР!D68+ССР!E68</f>
        <v>23721.095687555498</v>
      </c>
      <c r="D37" s="57"/>
      <c r="E37" s="71"/>
      <c r="F37" s="57"/>
      <c r="G37" s="59">
        <v>2026</v>
      </c>
      <c r="H37" s="60">
        <v>105.262896868962</v>
      </c>
      <c r="I37" s="82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ССР!F68</f>
        <v>0</v>
      </c>
      <c r="D38" s="57"/>
      <c r="E38" s="71"/>
      <c r="F38" s="57"/>
      <c r="G38" s="59">
        <v>2027</v>
      </c>
      <c r="H38" s="60">
        <v>104.420897989339</v>
      </c>
      <c r="I38" s="82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ССР!G68-'Сводка затрат'!C29</f>
        <v>430.54867697208903</v>
      </c>
      <c r="D39" s="57"/>
      <c r="E39" s="71"/>
      <c r="F39" s="57"/>
      <c r="G39" s="59">
        <v>2028</v>
      </c>
      <c r="H39" s="60">
        <v>104.420897989339</v>
      </c>
      <c r="I39" s="82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24151.644364527499</v>
      </c>
      <c r="D40" s="62"/>
      <c r="E40" s="66"/>
      <c r="F40" s="67"/>
      <c r="G40" s="59">
        <v>2029</v>
      </c>
      <c r="H40" s="60">
        <v>104.420897989339</v>
      </c>
      <c r="I40" s="82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4025.2740645275398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C40*I39</f>
        <v>29254.2679618367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0.93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27206.469204508099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76">
        <f>C34+C44</f>
        <v>28574.7448874484</v>
      </c>
      <c r="D46" s="57"/>
      <c r="E46" s="66"/>
      <c r="F46" s="67"/>
      <c r="G46" s="51"/>
      <c r="H46" s="51"/>
      <c r="I46" s="77"/>
    </row>
    <row r="47" spans="1:9" ht="15.6">
      <c r="A47" s="52"/>
      <c r="B47" s="52"/>
      <c r="C47" s="52"/>
      <c r="D47" s="77"/>
      <c r="E47" s="51"/>
      <c r="F47" s="72"/>
      <c r="G47" s="51"/>
      <c r="H47" s="51"/>
      <c r="I47" s="51"/>
    </row>
    <row r="48" spans="1:9" ht="15.6">
      <c r="A48" s="78" t="s">
        <v>28</v>
      </c>
      <c r="B48" s="52"/>
      <c r="C48" s="52"/>
      <c r="D48" s="51"/>
      <c r="E48" s="79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122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123</v>
      </c>
      <c r="B3" s="2" t="s">
        <v>124</v>
      </c>
      <c r="C3" s="2" t="s">
        <v>125</v>
      </c>
      <c r="D3" s="2" t="s">
        <v>126</v>
      </c>
      <c r="E3" s="2" t="s">
        <v>127</v>
      </c>
      <c r="F3" s="2" t="s">
        <v>128</v>
      </c>
      <c r="G3" s="2" t="s">
        <v>129</v>
      </c>
      <c r="H3" s="2" t="s">
        <v>130</v>
      </c>
    </row>
    <row r="4" spans="1:8" ht="39" customHeight="1">
      <c r="A4" s="3" t="s">
        <v>131</v>
      </c>
      <c r="B4" s="4" t="s">
        <v>116</v>
      </c>
      <c r="C4" s="5">
        <v>2.6666666666667001E-2</v>
      </c>
      <c r="D4" s="5">
        <v>34488.969683926</v>
      </c>
      <c r="E4" s="4">
        <v>6</v>
      </c>
      <c r="F4" s="4"/>
      <c r="G4" s="5">
        <v>919.70585823803003</v>
      </c>
      <c r="H4" s="6"/>
    </row>
    <row r="5" spans="1:8" ht="39" customHeight="1">
      <c r="A5" s="3" t="s">
        <v>132</v>
      </c>
      <c r="B5" s="4" t="s">
        <v>116</v>
      </c>
      <c r="C5" s="5">
        <v>9.0196078431373006E-2</v>
      </c>
      <c r="D5" s="5">
        <v>1724.4134162502</v>
      </c>
      <c r="E5" s="4">
        <v>6</v>
      </c>
      <c r="F5" s="4"/>
      <c r="G5" s="5">
        <v>155.53532774020999</v>
      </c>
      <c r="H5" s="6"/>
    </row>
    <row r="6" spans="1:8" ht="39" customHeight="1">
      <c r="A6" s="3" t="s">
        <v>131</v>
      </c>
      <c r="B6" s="4" t="s">
        <v>116</v>
      </c>
      <c r="C6" s="5">
        <v>2.5416093750000002</v>
      </c>
      <c r="D6" s="5">
        <v>5103.9171675885</v>
      </c>
      <c r="E6" s="4">
        <v>6</v>
      </c>
      <c r="F6" s="4"/>
      <c r="G6" s="5">
        <v>12972.163722366</v>
      </c>
      <c r="H6" s="6"/>
    </row>
    <row r="7" spans="1:8" ht="39" customHeight="1">
      <c r="A7" s="3" t="s">
        <v>133</v>
      </c>
      <c r="B7" s="4" t="s">
        <v>116</v>
      </c>
      <c r="C7" s="5">
        <v>0.7411875</v>
      </c>
      <c r="D7" s="5">
        <v>818.22700652441995</v>
      </c>
      <c r="E7" s="4">
        <v>6</v>
      </c>
      <c r="F7" s="4"/>
      <c r="G7" s="5">
        <v>606.45962939831998</v>
      </c>
      <c r="H7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topLeftCell="C4" zoomScale="90" zoomScaleNormal="90" workbookViewId="0">
      <selection activeCell="C23" sqref="C2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3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31</v>
      </c>
      <c r="C18" s="93" t="s">
        <v>32</v>
      </c>
      <c r="D18" s="90" t="s">
        <v>33</v>
      </c>
      <c r="E18" s="91"/>
      <c r="F18" s="91"/>
      <c r="G18" s="91"/>
      <c r="H18" s="92"/>
    </row>
    <row r="19" spans="1:8" ht="84.9" customHeight="1">
      <c r="A19" s="93"/>
      <c r="B19" s="93"/>
      <c r="C19" s="93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7.100000000000001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7.100000000000001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7.100000000000001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17167.772084575001</v>
      </c>
      <c r="E25" s="41">
        <v>1169.1489718632999</v>
      </c>
      <c r="F25" s="41">
        <v>0</v>
      </c>
      <c r="G25" s="41">
        <v>0</v>
      </c>
      <c r="H25" s="41">
        <v>18336.921056438001</v>
      </c>
    </row>
    <row r="26" spans="1:8" ht="17.100000000000001" customHeight="1">
      <c r="A26" s="2"/>
      <c r="B26" s="33"/>
      <c r="C26" s="33" t="s">
        <v>44</v>
      </c>
      <c r="D26" s="41">
        <v>17167.772084575001</v>
      </c>
      <c r="E26" s="41">
        <v>1169.1489718632999</v>
      </c>
      <c r="F26" s="41">
        <v>0</v>
      </c>
      <c r="G26" s="41">
        <v>0</v>
      </c>
      <c r="H26" s="41">
        <v>18336.921056438001</v>
      </c>
    </row>
    <row r="27" spans="1:8" ht="17.100000000000001" customHeight="1">
      <c r="A27" s="2"/>
      <c r="B27" s="33"/>
      <c r="C27" s="44" t="s">
        <v>45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7.100000000000001" customHeight="1">
      <c r="A29" s="2"/>
      <c r="B29" s="33"/>
      <c r="C29" s="33" t="s">
        <v>46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7.100000000000001" customHeight="1">
      <c r="A30" s="39"/>
      <c r="B30" s="33"/>
      <c r="C30" s="40" t="s">
        <v>47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7.100000000000001" customHeight="1">
      <c r="A32" s="2"/>
      <c r="B32" s="33"/>
      <c r="C32" s="40" t="s">
        <v>48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7.100000000000001" customHeight="1">
      <c r="A33" s="2"/>
      <c r="B33" s="33"/>
      <c r="C33" s="44" t="s">
        <v>49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7.100000000000001" customHeight="1">
      <c r="A35" s="2"/>
      <c r="B35" s="33"/>
      <c r="C35" s="33" t="s">
        <v>50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3.9" customHeight="1">
      <c r="A36" s="2"/>
      <c r="B36" s="33"/>
      <c r="C36" s="44" t="s">
        <v>51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7.100000000000001" customHeight="1">
      <c r="A38" s="2"/>
      <c r="B38" s="33"/>
      <c r="C38" s="33" t="s">
        <v>52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7.100000000000001" customHeight="1">
      <c r="A39" s="2"/>
      <c r="B39" s="33"/>
      <c r="C39" s="44" t="s">
        <v>53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 ht="17.100000000000001" customHeight="1">
      <c r="A41" s="2"/>
      <c r="B41" s="33"/>
      <c r="C41" s="33" t="s">
        <v>54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 ht="17.100000000000001" customHeight="1">
      <c r="A42" s="2"/>
      <c r="B42" s="33"/>
      <c r="C42" s="33" t="s">
        <v>55</v>
      </c>
      <c r="D42" s="41">
        <v>17167.772084575001</v>
      </c>
      <c r="E42" s="41">
        <v>1169.1489718632999</v>
      </c>
      <c r="F42" s="41">
        <v>0</v>
      </c>
      <c r="G42" s="41">
        <v>0</v>
      </c>
      <c r="H42" s="41">
        <v>18336.921056438001</v>
      </c>
    </row>
    <row r="43" spans="1:8" ht="17.100000000000001" customHeight="1">
      <c r="A43" s="2"/>
      <c r="B43" s="33"/>
      <c r="C43" s="44" t="s">
        <v>56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57</v>
      </c>
      <c r="C44" s="42" t="s">
        <v>58</v>
      </c>
      <c r="D44" s="41">
        <v>343.35544169149</v>
      </c>
      <c r="E44" s="41">
        <v>23.382979437267</v>
      </c>
      <c r="F44" s="41">
        <v>0</v>
      </c>
      <c r="G44" s="41">
        <v>0</v>
      </c>
      <c r="H44" s="41">
        <v>366.73842112876002</v>
      </c>
    </row>
    <row r="45" spans="1:8" ht="17.100000000000001" customHeight="1">
      <c r="A45" s="2"/>
      <c r="B45" s="33"/>
      <c r="C45" s="33" t="s">
        <v>59</v>
      </c>
      <c r="D45" s="41">
        <v>343.35544169149</v>
      </c>
      <c r="E45" s="41">
        <v>23.382979437267</v>
      </c>
      <c r="F45" s="41">
        <v>0</v>
      </c>
      <c r="G45" s="41">
        <v>0</v>
      </c>
      <c r="H45" s="41">
        <v>366.73842112876002</v>
      </c>
    </row>
    <row r="46" spans="1:8" ht="17.100000000000001" customHeight="1">
      <c r="A46" s="2"/>
      <c r="B46" s="33"/>
      <c r="C46" s="33" t="s">
        <v>60</v>
      </c>
      <c r="D46" s="41">
        <v>17511.127526265998</v>
      </c>
      <c r="E46" s="41">
        <v>1192.5319513006</v>
      </c>
      <c r="F46" s="41">
        <v>0</v>
      </c>
      <c r="G46" s="41">
        <v>0</v>
      </c>
      <c r="H46" s="41">
        <v>18703.659477566998</v>
      </c>
    </row>
    <row r="47" spans="1:8" ht="17.100000000000001" customHeight="1">
      <c r="A47" s="2"/>
      <c r="B47" s="33"/>
      <c r="C47" s="33" t="s">
        <v>61</v>
      </c>
      <c r="D47" s="41"/>
      <c r="E47" s="41"/>
      <c r="F47" s="41"/>
      <c r="G47" s="41"/>
      <c r="H47" s="41"/>
    </row>
    <row r="48" spans="1:8">
      <c r="A48" s="2">
        <v>3</v>
      </c>
      <c r="B48" s="2" t="s">
        <v>62</v>
      </c>
      <c r="C48" s="48" t="s">
        <v>63</v>
      </c>
      <c r="D48" s="41">
        <v>0</v>
      </c>
      <c r="E48" s="41">
        <v>0</v>
      </c>
      <c r="F48" s="41">
        <v>0</v>
      </c>
      <c r="G48" s="41">
        <v>55.756731892140998</v>
      </c>
      <c r="H48" s="41">
        <v>55.756731892140998</v>
      </c>
    </row>
    <row r="49" spans="1:8" ht="31.2">
      <c r="A49" s="2">
        <v>4</v>
      </c>
      <c r="B49" s="2" t="s">
        <v>64</v>
      </c>
      <c r="C49" s="48" t="s">
        <v>65</v>
      </c>
      <c r="D49" s="41">
        <v>457.04042843555999</v>
      </c>
      <c r="E49" s="41">
        <v>31.125083928946999</v>
      </c>
      <c r="F49" s="41">
        <v>0</v>
      </c>
      <c r="G49" s="41">
        <v>0</v>
      </c>
      <c r="H49" s="41">
        <v>488.16551236449999</v>
      </c>
    </row>
    <row r="50" spans="1:8">
      <c r="A50" s="2">
        <v>5</v>
      </c>
      <c r="B50" s="2" t="s">
        <v>66</v>
      </c>
      <c r="C50" s="48" t="s">
        <v>67</v>
      </c>
      <c r="D50" s="41">
        <v>0</v>
      </c>
      <c r="E50" s="41">
        <v>0</v>
      </c>
      <c r="F50" s="41">
        <v>0</v>
      </c>
      <c r="G50" s="41">
        <v>261.79867978248001</v>
      </c>
      <c r="H50" s="41">
        <v>261.79867978248001</v>
      </c>
    </row>
    <row r="51" spans="1:8" ht="17.100000000000001" customHeight="1">
      <c r="A51" s="2"/>
      <c r="B51" s="33"/>
      <c r="C51" s="33" t="s">
        <v>68</v>
      </c>
      <c r="D51" s="41">
        <v>457.04042843555999</v>
      </c>
      <c r="E51" s="41">
        <v>31.125083928946999</v>
      </c>
      <c r="F51" s="41">
        <v>0</v>
      </c>
      <c r="G51" s="41">
        <v>317.55541167462002</v>
      </c>
      <c r="H51" s="41">
        <v>805.72092403911995</v>
      </c>
    </row>
    <row r="52" spans="1:8" ht="17.100000000000001" customHeight="1">
      <c r="A52" s="2"/>
      <c r="B52" s="33"/>
      <c r="C52" s="33" t="s">
        <v>69</v>
      </c>
      <c r="D52" s="41">
        <v>17968.167954701999</v>
      </c>
      <c r="E52" s="41">
        <v>1223.6570352296001</v>
      </c>
      <c r="F52" s="41">
        <v>0</v>
      </c>
      <c r="G52" s="41">
        <v>317.55541167462002</v>
      </c>
      <c r="H52" s="41">
        <v>19509.380401605998</v>
      </c>
    </row>
    <row r="53" spans="1:8" ht="17.100000000000001" customHeight="1">
      <c r="A53" s="2"/>
      <c r="B53" s="33"/>
      <c r="C53" s="33" t="s">
        <v>70</v>
      </c>
      <c r="D53" s="41"/>
      <c r="E53" s="41"/>
      <c r="F53" s="41"/>
      <c r="G53" s="41"/>
      <c r="H53" s="41"/>
    </row>
    <row r="54" spans="1:8">
      <c r="A54" s="2"/>
      <c r="B54" s="2"/>
      <c r="C54" s="48"/>
      <c r="D54" s="41"/>
      <c r="E54" s="41"/>
      <c r="F54" s="41"/>
      <c r="G54" s="41"/>
      <c r="H54" s="41">
        <f>SUM(D54:G54)</f>
        <v>0</v>
      </c>
    </row>
    <row r="55" spans="1:8" ht="17.100000000000001" customHeight="1">
      <c r="A55" s="2"/>
      <c r="B55" s="33"/>
      <c r="C55" s="33" t="s">
        <v>71</v>
      </c>
      <c r="D55" s="41">
        <f>SUM(D54:D54)</f>
        <v>0</v>
      </c>
      <c r="E55" s="41">
        <f>SUM(E54:E54)</f>
        <v>0</v>
      </c>
      <c r="F55" s="41">
        <f>SUM(F54:F54)</f>
        <v>0</v>
      </c>
      <c r="G55" s="41">
        <f>SUM(G54:G54)</f>
        <v>0</v>
      </c>
      <c r="H55" s="41">
        <f>SUM(D55:G55)</f>
        <v>0</v>
      </c>
    </row>
    <row r="56" spans="1:8" ht="17.100000000000001" customHeight="1">
      <c r="A56" s="2"/>
      <c r="B56" s="33"/>
      <c r="C56" s="33" t="s">
        <v>72</v>
      </c>
      <c r="D56" s="41">
        <v>17968.167954701999</v>
      </c>
      <c r="E56" s="41">
        <v>1223.6570352296001</v>
      </c>
      <c r="F56" s="41">
        <v>0</v>
      </c>
      <c r="G56" s="41">
        <v>317.55541167462002</v>
      </c>
      <c r="H56" s="41">
        <v>19509.380401605998</v>
      </c>
    </row>
    <row r="57" spans="1:8" ht="153" customHeight="1">
      <c r="A57" s="2"/>
      <c r="B57" s="33"/>
      <c r="C57" s="33" t="s">
        <v>73</v>
      </c>
      <c r="D57" s="41"/>
      <c r="E57" s="41"/>
      <c r="F57" s="41"/>
      <c r="G57" s="41"/>
      <c r="H57" s="41"/>
    </row>
    <row r="58" spans="1:8">
      <c r="A58" s="2">
        <v>6</v>
      </c>
      <c r="B58" s="2" t="s">
        <v>74</v>
      </c>
      <c r="C58" s="48" t="s">
        <v>75</v>
      </c>
      <c r="D58" s="41">
        <v>0</v>
      </c>
      <c r="E58" s="41">
        <v>0</v>
      </c>
      <c r="F58" s="41">
        <v>0</v>
      </c>
      <c r="G58" s="41">
        <v>1056.949670619</v>
      </c>
      <c r="H58" s="41">
        <v>1056.949670619</v>
      </c>
    </row>
    <row r="59" spans="1:8" ht="17.100000000000001" customHeight="1">
      <c r="A59" s="2"/>
      <c r="B59" s="33"/>
      <c r="C59" s="33" t="s">
        <v>76</v>
      </c>
      <c r="D59" s="41">
        <v>0</v>
      </c>
      <c r="E59" s="41">
        <v>0</v>
      </c>
      <c r="F59" s="41">
        <v>0</v>
      </c>
      <c r="G59" s="41">
        <v>1056.949670619</v>
      </c>
      <c r="H59" s="41">
        <v>1056.949670619</v>
      </c>
    </row>
    <row r="60" spans="1:8" ht="17.100000000000001" customHeight="1">
      <c r="A60" s="2"/>
      <c r="B60" s="33"/>
      <c r="C60" s="33" t="s">
        <v>77</v>
      </c>
      <c r="D60" s="41">
        <v>17968.167954701999</v>
      </c>
      <c r="E60" s="41">
        <v>1223.6570352296001</v>
      </c>
      <c r="F60" s="41">
        <v>0</v>
      </c>
      <c r="G60" s="41">
        <v>1374.5050822936</v>
      </c>
      <c r="H60" s="41">
        <v>20566.330072224999</v>
      </c>
    </row>
    <row r="61" spans="1:8" ht="17.100000000000001" customHeight="1">
      <c r="A61" s="2"/>
      <c r="B61" s="33"/>
      <c r="C61" s="33" t="s">
        <v>78</v>
      </c>
      <c r="D61" s="41"/>
      <c r="E61" s="41"/>
      <c r="F61" s="41"/>
      <c r="G61" s="41"/>
      <c r="H61" s="41"/>
    </row>
    <row r="62" spans="1:8" ht="33.9" customHeight="1">
      <c r="A62" s="2">
        <v>7</v>
      </c>
      <c r="B62" s="2" t="s">
        <v>79</v>
      </c>
      <c r="C62" s="48" t="s">
        <v>80</v>
      </c>
      <c r="D62" s="41">
        <f>D60*3%</f>
        <v>539.04503864106005</v>
      </c>
      <c r="E62" s="41">
        <f>E60*3%</f>
        <v>36.709711056887997</v>
      </c>
      <c r="F62" s="41">
        <f>F60*3%</f>
        <v>0</v>
      </c>
      <c r="G62" s="41">
        <f>G60*3%</f>
        <v>41.235152468808003</v>
      </c>
      <c r="H62" s="41">
        <f>SUM(D62:G62)</f>
        <v>616.989902166756</v>
      </c>
    </row>
    <row r="63" spans="1:8" ht="17.100000000000001" customHeight="1">
      <c r="A63" s="2"/>
      <c r="B63" s="33"/>
      <c r="C63" s="33" t="s">
        <v>81</v>
      </c>
      <c r="D63" s="41">
        <f>D62</f>
        <v>539.04503864106005</v>
      </c>
      <c r="E63" s="41">
        <f>E62</f>
        <v>36.709711056887997</v>
      </c>
      <c r="F63" s="41">
        <f>F62</f>
        <v>0</v>
      </c>
      <c r="G63" s="41">
        <f>G62</f>
        <v>41.235152468808003</v>
      </c>
      <c r="H63" s="41">
        <f>SUM(D63:G63)</f>
        <v>616.989902166756</v>
      </c>
    </row>
    <row r="64" spans="1:8" ht="17.100000000000001" customHeight="1">
      <c r="A64" s="2"/>
      <c r="B64" s="33"/>
      <c r="C64" s="33" t="s">
        <v>82</v>
      </c>
      <c r="D64" s="41">
        <f>D63+D60</f>
        <v>18507.212993343099</v>
      </c>
      <c r="E64" s="41">
        <f>E63+E60</f>
        <v>1260.3667462864901</v>
      </c>
      <c r="F64" s="41">
        <f>F63+F60</f>
        <v>0</v>
      </c>
      <c r="G64" s="41">
        <f>G63+G60</f>
        <v>1415.74023476241</v>
      </c>
      <c r="H64" s="41">
        <f>SUM(D64:G64)</f>
        <v>21183.319974392001</v>
      </c>
    </row>
    <row r="65" spans="1:8" ht="17.100000000000001" customHeight="1">
      <c r="A65" s="2"/>
      <c r="B65" s="33"/>
      <c r="C65" s="33" t="s">
        <v>83</v>
      </c>
      <c r="D65" s="41"/>
      <c r="E65" s="41"/>
      <c r="F65" s="41"/>
      <c r="G65" s="41"/>
      <c r="H65" s="41"/>
    </row>
    <row r="66" spans="1:8" ht="17.100000000000001" customHeight="1">
      <c r="A66" s="2">
        <v>8</v>
      </c>
      <c r="B66" s="2" t="s">
        <v>84</v>
      </c>
      <c r="C66" s="48" t="s">
        <v>85</v>
      </c>
      <c r="D66" s="41">
        <f>D64*20%</f>
        <v>3701.4425986686101</v>
      </c>
      <c r="E66" s="41">
        <f>E64*20%</f>
        <v>252.07334925729799</v>
      </c>
      <c r="F66" s="41">
        <f>F64*20%</f>
        <v>0</v>
      </c>
      <c r="G66" s="41">
        <f>G64*20%</f>
        <v>283.14804695248199</v>
      </c>
      <c r="H66" s="41">
        <f>SUM(D66:G66)</f>
        <v>4236.6639948783904</v>
      </c>
    </row>
    <row r="67" spans="1:8" ht="17.100000000000001" customHeight="1">
      <c r="A67" s="2"/>
      <c r="B67" s="33"/>
      <c r="C67" s="33" t="s">
        <v>86</v>
      </c>
      <c r="D67" s="41">
        <f>D66</f>
        <v>3701.4425986686101</v>
      </c>
      <c r="E67" s="41">
        <f>E66</f>
        <v>252.07334925729799</v>
      </c>
      <c r="F67" s="41">
        <f>F66</f>
        <v>0</v>
      </c>
      <c r="G67" s="41">
        <f>G66</f>
        <v>283.14804695248199</v>
      </c>
      <c r="H67" s="41">
        <f>SUM(D67:G67)</f>
        <v>4236.6639948783904</v>
      </c>
    </row>
    <row r="68" spans="1:8" ht="17.100000000000001" customHeight="1">
      <c r="A68" s="2"/>
      <c r="B68" s="33"/>
      <c r="C68" s="33" t="s">
        <v>87</v>
      </c>
      <c r="D68" s="41">
        <f>D67+D64</f>
        <v>22208.655592011699</v>
      </c>
      <c r="E68" s="41">
        <f>E67+E64</f>
        <v>1512.44009554379</v>
      </c>
      <c r="F68" s="41">
        <f>F67+F64</f>
        <v>0</v>
      </c>
      <c r="G68" s="41">
        <f>G67+G64</f>
        <v>1698.8882817148899</v>
      </c>
      <c r="H68" s="41">
        <f>SUM(D68:G68)</f>
        <v>25419.983969270299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91</v>
      </c>
      <c r="C7" s="28" t="s">
        <v>92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93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94</v>
      </c>
      <c r="C13" s="3" t="s">
        <v>95</v>
      </c>
      <c r="D13" s="32">
        <v>689.09963053552997</v>
      </c>
      <c r="E13" s="32">
        <v>46.928635852284003</v>
      </c>
      <c r="F13" s="32">
        <v>0</v>
      </c>
      <c r="G13" s="32">
        <v>0</v>
      </c>
      <c r="H13" s="32">
        <v>736.02826638781005</v>
      </c>
      <c r="J13" s="20"/>
    </row>
    <row r="14" spans="1:14" ht="17.100000000000001" customHeight="1">
      <c r="A14" s="2"/>
      <c r="B14" s="33"/>
      <c r="C14" s="33" t="s">
        <v>96</v>
      </c>
      <c r="D14" s="32">
        <v>689.09963053552997</v>
      </c>
      <c r="E14" s="32">
        <v>46.928635852284003</v>
      </c>
      <c r="F14" s="32">
        <v>0</v>
      </c>
      <c r="G14" s="32">
        <v>0</v>
      </c>
      <c r="H14" s="32">
        <v>736.02826638781005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63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93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94</v>
      </c>
      <c r="C13" s="3" t="s">
        <v>98</v>
      </c>
      <c r="D13" s="32">
        <v>0</v>
      </c>
      <c r="E13" s="32">
        <v>0</v>
      </c>
      <c r="F13" s="32">
        <v>0</v>
      </c>
      <c r="G13" s="32">
        <v>2.2380273431790001</v>
      </c>
      <c r="H13" s="32">
        <v>2.2380273431790001</v>
      </c>
      <c r="J13" s="20"/>
    </row>
    <row r="14" spans="1:14" ht="17.100000000000001" customHeight="1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2.2380273431790001</v>
      </c>
      <c r="H14" s="32">
        <v>2.2380273431790001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93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75</v>
      </c>
      <c r="D13" s="32">
        <v>0</v>
      </c>
      <c r="E13" s="32">
        <v>0</v>
      </c>
      <c r="F13" s="32">
        <v>0</v>
      </c>
      <c r="G13" s="32">
        <v>42.425052239167002</v>
      </c>
      <c r="H13" s="32">
        <v>42.425052239167002</v>
      </c>
      <c r="J13" s="20"/>
    </row>
    <row r="14" spans="1:14" ht="17.100000000000001" customHeight="1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42.425052239167002</v>
      </c>
      <c r="H14" s="32">
        <v>42.425052239167002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91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93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94</v>
      </c>
      <c r="C13" s="3" t="s">
        <v>101</v>
      </c>
      <c r="D13" s="32">
        <v>16478.672454038999</v>
      </c>
      <c r="E13" s="32">
        <v>1122.2203360111</v>
      </c>
      <c r="F13" s="32">
        <v>0</v>
      </c>
      <c r="G13" s="32">
        <v>0</v>
      </c>
      <c r="H13" s="32">
        <v>17600.892790049998</v>
      </c>
      <c r="J13" s="20"/>
    </row>
    <row r="14" spans="1:14" ht="17.100000000000001" customHeight="1">
      <c r="A14" s="2"/>
      <c r="B14" s="33"/>
      <c r="C14" s="33" t="s">
        <v>96</v>
      </c>
      <c r="D14" s="32">
        <v>16478.672454038999</v>
      </c>
      <c r="E14" s="32">
        <v>1122.2203360111</v>
      </c>
      <c r="F14" s="32">
        <v>0</v>
      </c>
      <c r="G14" s="32">
        <v>0</v>
      </c>
      <c r="H14" s="32">
        <v>17600.892790049998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63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93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94</v>
      </c>
      <c r="C13" s="3" t="s">
        <v>98</v>
      </c>
      <c r="D13" s="32">
        <v>0</v>
      </c>
      <c r="E13" s="32">
        <v>0</v>
      </c>
      <c r="F13" s="32">
        <v>0</v>
      </c>
      <c r="G13" s="32">
        <v>53.518704548961999</v>
      </c>
      <c r="H13" s="32">
        <v>53.518704548961999</v>
      </c>
      <c r="J13" s="20"/>
    </row>
    <row r="14" spans="1:14" ht="17.100000000000001" customHeight="1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53.518704548961999</v>
      </c>
      <c r="H14" s="32">
        <v>53.518704548961999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B2" sqref="B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93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75</v>
      </c>
      <c r="D13" s="32">
        <v>0</v>
      </c>
      <c r="E13" s="32">
        <v>0</v>
      </c>
      <c r="F13" s="32">
        <v>0</v>
      </c>
      <c r="G13" s="32">
        <v>1014.5246183798</v>
      </c>
      <c r="H13" s="32">
        <v>1014.5246183798</v>
      </c>
      <c r="J13" s="20"/>
    </row>
    <row r="14" spans="1:14" ht="17.100000000000001" customHeight="1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1014.5246183798</v>
      </c>
      <c r="H14" s="32">
        <v>1014.5246183798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56"/>
  <sheetViews>
    <sheetView zoomScale="75" zoomScaleNormal="75" workbookViewId="0">
      <selection activeCell="H3" sqref="H3:H53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5.900000000000006" customHeight="1">
      <c r="A1" s="10" t="s">
        <v>102</v>
      </c>
      <c r="B1" s="10" t="s">
        <v>103</v>
      </c>
      <c r="C1" s="10" t="s">
        <v>104</v>
      </c>
      <c r="D1" s="10" t="s">
        <v>105</v>
      </c>
      <c r="E1" s="10" t="s">
        <v>106</v>
      </c>
      <c r="F1" s="10" t="s">
        <v>107</v>
      </c>
      <c r="G1" s="10" t="s">
        <v>108</v>
      </c>
      <c r="H1" s="10" t="s">
        <v>109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92</v>
      </c>
      <c r="B3" s="95"/>
      <c r="C3" s="11"/>
      <c r="D3" s="12">
        <v>736.02826638781005</v>
      </c>
      <c r="E3" s="13"/>
      <c r="F3" s="13"/>
      <c r="G3" s="13"/>
      <c r="H3" s="14"/>
    </row>
    <row r="4" spans="1:8">
      <c r="A4" s="100" t="s">
        <v>110</v>
      </c>
      <c r="B4" s="15" t="s">
        <v>111</v>
      </c>
      <c r="C4" s="11"/>
      <c r="D4" s="12">
        <v>689.09963053552997</v>
      </c>
      <c r="E4" s="13"/>
      <c r="F4" s="13"/>
      <c r="G4" s="13"/>
      <c r="H4" s="14"/>
    </row>
    <row r="5" spans="1:8">
      <c r="A5" s="100"/>
      <c r="B5" s="15" t="s">
        <v>112</v>
      </c>
      <c r="C5" s="10"/>
      <c r="D5" s="12">
        <v>46.928635852284003</v>
      </c>
      <c r="E5" s="13"/>
      <c r="F5" s="13"/>
      <c r="G5" s="13"/>
      <c r="H5" s="16"/>
    </row>
    <row r="6" spans="1:8">
      <c r="A6" s="101"/>
      <c r="B6" s="15" t="s">
        <v>113</v>
      </c>
      <c r="C6" s="10"/>
      <c r="D6" s="12">
        <v>0</v>
      </c>
      <c r="E6" s="13"/>
      <c r="F6" s="13"/>
      <c r="G6" s="13"/>
      <c r="H6" s="16"/>
    </row>
    <row r="7" spans="1:8">
      <c r="A7" s="101"/>
      <c r="B7" s="15" t="s">
        <v>114</v>
      </c>
      <c r="C7" s="10"/>
      <c r="D7" s="12">
        <v>0</v>
      </c>
      <c r="E7" s="13"/>
      <c r="F7" s="13"/>
      <c r="G7" s="13"/>
      <c r="H7" s="16"/>
    </row>
    <row r="8" spans="1:8">
      <c r="A8" s="96" t="s">
        <v>95</v>
      </c>
      <c r="B8" s="97"/>
      <c r="C8" s="100" t="s">
        <v>115</v>
      </c>
      <c r="D8" s="17">
        <v>736.02826638781005</v>
      </c>
      <c r="E8" s="13">
        <v>0.08</v>
      </c>
      <c r="F8" s="13" t="s">
        <v>116</v>
      </c>
      <c r="G8" s="17">
        <v>9200.3533298476996</v>
      </c>
      <c r="H8" s="16"/>
    </row>
    <row r="9" spans="1:8">
      <c r="A9" s="102">
        <v>1</v>
      </c>
      <c r="B9" s="15" t="s">
        <v>111</v>
      </c>
      <c r="C9" s="100"/>
      <c r="D9" s="17">
        <v>689.09963053552997</v>
      </c>
      <c r="E9" s="13"/>
      <c r="F9" s="13"/>
      <c r="G9" s="13"/>
      <c r="H9" s="101" t="s">
        <v>43</v>
      </c>
    </row>
    <row r="10" spans="1:8">
      <c r="A10" s="100"/>
      <c r="B10" s="15" t="s">
        <v>112</v>
      </c>
      <c r="C10" s="100"/>
      <c r="D10" s="17">
        <v>46.928635852284003</v>
      </c>
      <c r="E10" s="13"/>
      <c r="F10" s="13"/>
      <c r="G10" s="13"/>
      <c r="H10" s="101"/>
    </row>
    <row r="11" spans="1:8">
      <c r="A11" s="100"/>
      <c r="B11" s="15" t="s">
        <v>113</v>
      </c>
      <c r="C11" s="100"/>
      <c r="D11" s="17">
        <v>0</v>
      </c>
      <c r="E11" s="13"/>
      <c r="F11" s="13"/>
      <c r="G11" s="13"/>
      <c r="H11" s="101"/>
    </row>
    <row r="12" spans="1:8">
      <c r="A12" s="100"/>
      <c r="B12" s="15" t="s">
        <v>114</v>
      </c>
      <c r="C12" s="100"/>
      <c r="D12" s="17">
        <v>0</v>
      </c>
      <c r="E12" s="13"/>
      <c r="F12" s="13"/>
      <c r="G12" s="13"/>
      <c r="H12" s="101"/>
    </row>
    <row r="13" spans="1:8" ht="24.6">
      <c r="A13" s="98" t="s">
        <v>63</v>
      </c>
      <c r="B13" s="95"/>
      <c r="C13" s="10"/>
      <c r="D13" s="12">
        <v>55.756731892140998</v>
      </c>
      <c r="E13" s="13"/>
      <c r="F13" s="13"/>
      <c r="G13" s="13"/>
      <c r="H13" s="16"/>
    </row>
    <row r="14" spans="1:8">
      <c r="A14" s="100" t="s">
        <v>117</v>
      </c>
      <c r="B14" s="15" t="s">
        <v>111</v>
      </c>
      <c r="C14" s="10"/>
      <c r="D14" s="12">
        <v>0</v>
      </c>
      <c r="E14" s="13"/>
      <c r="F14" s="13"/>
      <c r="G14" s="13"/>
      <c r="H14" s="16"/>
    </row>
    <row r="15" spans="1:8">
      <c r="A15" s="100"/>
      <c r="B15" s="15" t="s">
        <v>112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113</v>
      </c>
      <c r="C16" s="10"/>
      <c r="D16" s="12">
        <v>0</v>
      </c>
      <c r="E16" s="13"/>
      <c r="F16" s="13"/>
      <c r="G16" s="13"/>
      <c r="H16" s="16"/>
    </row>
    <row r="17" spans="1:8">
      <c r="A17" s="100"/>
      <c r="B17" s="15" t="s">
        <v>114</v>
      </c>
      <c r="C17" s="10"/>
      <c r="D17" s="12">
        <v>55.756731892140998</v>
      </c>
      <c r="E17" s="13"/>
      <c r="F17" s="13"/>
      <c r="G17" s="13"/>
      <c r="H17" s="16"/>
    </row>
    <row r="18" spans="1:8">
      <c r="A18" s="96" t="s">
        <v>98</v>
      </c>
      <c r="B18" s="97"/>
      <c r="C18" s="100" t="s">
        <v>115</v>
      </c>
      <c r="D18" s="17">
        <v>2.2380273431790001</v>
      </c>
      <c r="E18" s="13">
        <v>0.08</v>
      </c>
      <c r="F18" s="13" t="s">
        <v>116</v>
      </c>
      <c r="G18" s="17">
        <v>27.975341789738</v>
      </c>
      <c r="H18" s="16"/>
    </row>
    <row r="19" spans="1:8">
      <c r="A19" s="102">
        <v>1</v>
      </c>
      <c r="B19" s="15" t="s">
        <v>111</v>
      </c>
      <c r="C19" s="100"/>
      <c r="D19" s="17">
        <v>0</v>
      </c>
      <c r="E19" s="13"/>
      <c r="F19" s="13"/>
      <c r="G19" s="13"/>
      <c r="H19" s="101" t="s">
        <v>43</v>
      </c>
    </row>
    <row r="20" spans="1:8">
      <c r="A20" s="100"/>
      <c r="B20" s="15" t="s">
        <v>112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113</v>
      </c>
      <c r="C21" s="100"/>
      <c r="D21" s="17">
        <v>0</v>
      </c>
      <c r="E21" s="13"/>
      <c r="F21" s="13"/>
      <c r="G21" s="13"/>
      <c r="H21" s="101"/>
    </row>
    <row r="22" spans="1:8">
      <c r="A22" s="100"/>
      <c r="B22" s="15" t="s">
        <v>114</v>
      </c>
      <c r="C22" s="100"/>
      <c r="D22" s="17">
        <v>2.2380273431790001</v>
      </c>
      <c r="E22" s="13"/>
      <c r="F22" s="13"/>
      <c r="G22" s="13"/>
      <c r="H22" s="101"/>
    </row>
    <row r="23" spans="1:8">
      <c r="A23" s="96" t="s">
        <v>98</v>
      </c>
      <c r="B23" s="97"/>
      <c r="C23" s="100" t="s">
        <v>118</v>
      </c>
      <c r="D23" s="17">
        <v>53.518704548961999</v>
      </c>
      <c r="E23" s="13">
        <v>1.77</v>
      </c>
      <c r="F23" s="13" t="s">
        <v>116</v>
      </c>
      <c r="G23" s="17">
        <v>30.236556242351998</v>
      </c>
      <c r="H23" s="16"/>
    </row>
    <row r="24" spans="1:8">
      <c r="A24" s="102">
        <v>2</v>
      </c>
      <c r="B24" s="15" t="s">
        <v>111</v>
      </c>
      <c r="C24" s="100"/>
      <c r="D24" s="17">
        <v>0</v>
      </c>
      <c r="E24" s="13"/>
      <c r="F24" s="13"/>
      <c r="G24" s="13"/>
      <c r="H24" s="101" t="s">
        <v>43</v>
      </c>
    </row>
    <row r="25" spans="1:8">
      <c r="A25" s="100"/>
      <c r="B25" s="15" t="s">
        <v>112</v>
      </c>
      <c r="C25" s="100"/>
      <c r="D25" s="17">
        <v>0</v>
      </c>
      <c r="E25" s="13"/>
      <c r="F25" s="13"/>
      <c r="G25" s="13"/>
      <c r="H25" s="101"/>
    </row>
    <row r="26" spans="1:8">
      <c r="A26" s="100"/>
      <c r="B26" s="15" t="s">
        <v>113</v>
      </c>
      <c r="C26" s="100"/>
      <c r="D26" s="17">
        <v>0</v>
      </c>
      <c r="E26" s="13"/>
      <c r="F26" s="13"/>
      <c r="G26" s="13"/>
      <c r="H26" s="101"/>
    </row>
    <row r="27" spans="1:8">
      <c r="A27" s="100"/>
      <c r="B27" s="15" t="s">
        <v>114</v>
      </c>
      <c r="C27" s="100"/>
      <c r="D27" s="17">
        <v>53.518704548961999</v>
      </c>
      <c r="E27" s="13"/>
      <c r="F27" s="13"/>
      <c r="G27" s="13"/>
      <c r="H27" s="101"/>
    </row>
    <row r="28" spans="1:8" ht="24.6">
      <c r="A28" s="98" t="s">
        <v>75</v>
      </c>
      <c r="B28" s="95"/>
      <c r="C28" s="10"/>
      <c r="D28" s="12">
        <v>1056.949670619</v>
      </c>
      <c r="E28" s="13"/>
      <c r="F28" s="13"/>
      <c r="G28" s="13"/>
      <c r="H28" s="16"/>
    </row>
    <row r="29" spans="1:8">
      <c r="A29" s="100" t="s">
        <v>119</v>
      </c>
      <c r="B29" s="15" t="s">
        <v>111</v>
      </c>
      <c r="C29" s="10"/>
      <c r="D29" s="12">
        <v>0</v>
      </c>
      <c r="E29" s="13"/>
      <c r="F29" s="13"/>
      <c r="G29" s="13"/>
      <c r="H29" s="16"/>
    </row>
    <row r="30" spans="1:8">
      <c r="A30" s="100"/>
      <c r="B30" s="15" t="s">
        <v>112</v>
      </c>
      <c r="C30" s="10"/>
      <c r="D30" s="12">
        <v>0</v>
      </c>
      <c r="E30" s="13"/>
      <c r="F30" s="13"/>
      <c r="G30" s="13"/>
      <c r="H30" s="16"/>
    </row>
    <row r="31" spans="1:8">
      <c r="A31" s="100"/>
      <c r="B31" s="15" t="s">
        <v>113</v>
      </c>
      <c r="C31" s="10"/>
      <c r="D31" s="12">
        <v>0</v>
      </c>
      <c r="E31" s="13"/>
      <c r="F31" s="13"/>
      <c r="G31" s="13"/>
      <c r="H31" s="16"/>
    </row>
    <row r="32" spans="1:8">
      <c r="A32" s="100"/>
      <c r="B32" s="15" t="s">
        <v>114</v>
      </c>
      <c r="C32" s="10"/>
      <c r="D32" s="12">
        <v>1056.949670619</v>
      </c>
      <c r="E32" s="13"/>
      <c r="F32" s="13"/>
      <c r="G32" s="13"/>
      <c r="H32" s="16"/>
    </row>
    <row r="33" spans="1:8">
      <c r="A33" s="96" t="s">
        <v>75</v>
      </c>
      <c r="B33" s="97"/>
      <c r="C33" s="100" t="s">
        <v>115</v>
      </c>
      <c r="D33" s="17">
        <v>42.425052239167002</v>
      </c>
      <c r="E33" s="13">
        <v>0.08</v>
      </c>
      <c r="F33" s="13" t="s">
        <v>116</v>
      </c>
      <c r="G33" s="17">
        <v>530.31315298957998</v>
      </c>
      <c r="H33" s="16"/>
    </row>
    <row r="34" spans="1:8">
      <c r="A34" s="102">
        <v>1</v>
      </c>
      <c r="B34" s="15" t="s">
        <v>111</v>
      </c>
      <c r="C34" s="100"/>
      <c r="D34" s="17">
        <v>0</v>
      </c>
      <c r="E34" s="13"/>
      <c r="F34" s="13"/>
      <c r="G34" s="13"/>
      <c r="H34" s="101" t="s">
        <v>43</v>
      </c>
    </row>
    <row r="35" spans="1:8">
      <c r="A35" s="100"/>
      <c r="B35" s="15" t="s">
        <v>112</v>
      </c>
      <c r="C35" s="100"/>
      <c r="D35" s="17">
        <v>0</v>
      </c>
      <c r="E35" s="13"/>
      <c r="F35" s="13"/>
      <c r="G35" s="13"/>
      <c r="H35" s="101"/>
    </row>
    <row r="36" spans="1:8">
      <c r="A36" s="100"/>
      <c r="B36" s="15" t="s">
        <v>113</v>
      </c>
      <c r="C36" s="100"/>
      <c r="D36" s="17">
        <v>0</v>
      </c>
      <c r="E36" s="13"/>
      <c r="F36" s="13"/>
      <c r="G36" s="13"/>
      <c r="H36" s="101"/>
    </row>
    <row r="37" spans="1:8">
      <c r="A37" s="100"/>
      <c r="B37" s="15" t="s">
        <v>114</v>
      </c>
      <c r="C37" s="100"/>
      <c r="D37" s="17">
        <v>42.425052239167002</v>
      </c>
      <c r="E37" s="13"/>
      <c r="F37" s="13"/>
      <c r="G37" s="13"/>
      <c r="H37" s="101"/>
    </row>
    <row r="38" spans="1:8">
      <c r="A38" s="96" t="s">
        <v>75</v>
      </c>
      <c r="B38" s="97"/>
      <c r="C38" s="100" t="s">
        <v>118</v>
      </c>
      <c r="D38" s="17">
        <v>1014.5246183798</v>
      </c>
      <c r="E38" s="13">
        <v>1.77</v>
      </c>
      <c r="F38" s="13" t="s">
        <v>116</v>
      </c>
      <c r="G38" s="17">
        <v>573.17775049705995</v>
      </c>
      <c r="H38" s="16"/>
    </row>
    <row r="39" spans="1:8">
      <c r="A39" s="102">
        <v>2</v>
      </c>
      <c r="B39" s="15" t="s">
        <v>111</v>
      </c>
      <c r="C39" s="100"/>
      <c r="D39" s="17">
        <v>0</v>
      </c>
      <c r="E39" s="13"/>
      <c r="F39" s="13"/>
      <c r="G39" s="13"/>
      <c r="H39" s="101" t="s">
        <v>43</v>
      </c>
    </row>
    <row r="40" spans="1:8">
      <c r="A40" s="100"/>
      <c r="B40" s="15" t="s">
        <v>112</v>
      </c>
      <c r="C40" s="100"/>
      <c r="D40" s="17">
        <v>0</v>
      </c>
      <c r="E40" s="13"/>
      <c r="F40" s="13"/>
      <c r="G40" s="13"/>
      <c r="H40" s="101"/>
    </row>
    <row r="41" spans="1:8">
      <c r="A41" s="100"/>
      <c r="B41" s="15" t="s">
        <v>113</v>
      </c>
      <c r="C41" s="100"/>
      <c r="D41" s="17">
        <v>0</v>
      </c>
      <c r="E41" s="13"/>
      <c r="F41" s="13"/>
      <c r="G41" s="13"/>
      <c r="H41" s="101"/>
    </row>
    <row r="42" spans="1:8">
      <c r="A42" s="100"/>
      <c r="B42" s="15" t="s">
        <v>114</v>
      </c>
      <c r="C42" s="100"/>
      <c r="D42" s="17">
        <v>1014.5246183798</v>
      </c>
      <c r="E42" s="13"/>
      <c r="F42" s="13"/>
      <c r="G42" s="13"/>
      <c r="H42" s="101"/>
    </row>
    <row r="43" spans="1:8" ht="24.6">
      <c r="A43" s="98" t="s">
        <v>43</v>
      </c>
      <c r="B43" s="95"/>
      <c r="C43" s="10"/>
      <c r="D43" s="12">
        <v>17600.892790049998</v>
      </c>
      <c r="E43" s="13"/>
      <c r="F43" s="13"/>
      <c r="G43" s="13"/>
      <c r="H43" s="16"/>
    </row>
    <row r="44" spans="1:8">
      <c r="A44" s="100" t="s">
        <v>110</v>
      </c>
      <c r="B44" s="15" t="s">
        <v>111</v>
      </c>
      <c r="C44" s="10"/>
      <c r="D44" s="12">
        <v>16478.672454038999</v>
      </c>
      <c r="E44" s="13"/>
      <c r="F44" s="13"/>
      <c r="G44" s="13"/>
      <c r="H44" s="16"/>
    </row>
    <row r="45" spans="1:8">
      <c r="A45" s="100"/>
      <c r="B45" s="15" t="s">
        <v>112</v>
      </c>
      <c r="C45" s="10"/>
      <c r="D45" s="12">
        <v>1122.2203360111</v>
      </c>
      <c r="E45" s="13"/>
      <c r="F45" s="13"/>
      <c r="G45" s="13"/>
      <c r="H45" s="16"/>
    </row>
    <row r="46" spans="1:8">
      <c r="A46" s="100"/>
      <c r="B46" s="15" t="s">
        <v>113</v>
      </c>
      <c r="C46" s="10"/>
      <c r="D46" s="12">
        <v>0</v>
      </c>
      <c r="E46" s="13"/>
      <c r="F46" s="13"/>
      <c r="G46" s="13"/>
      <c r="H46" s="16"/>
    </row>
    <row r="47" spans="1:8">
      <c r="A47" s="100"/>
      <c r="B47" s="15" t="s">
        <v>114</v>
      </c>
      <c r="C47" s="10"/>
      <c r="D47" s="12">
        <v>0</v>
      </c>
      <c r="E47" s="13"/>
      <c r="F47" s="13"/>
      <c r="G47" s="13"/>
      <c r="H47" s="16"/>
    </row>
    <row r="48" spans="1:8">
      <c r="A48" s="96" t="s">
        <v>101</v>
      </c>
      <c r="B48" s="97"/>
      <c r="C48" s="100" t="s">
        <v>118</v>
      </c>
      <c r="D48" s="17">
        <v>17600.892790049998</v>
      </c>
      <c r="E48" s="13">
        <v>1.77</v>
      </c>
      <c r="F48" s="13" t="s">
        <v>116</v>
      </c>
      <c r="G48" s="17">
        <v>9944.007226017</v>
      </c>
      <c r="H48" s="16"/>
    </row>
    <row r="49" spans="1:8">
      <c r="A49" s="102">
        <v>1</v>
      </c>
      <c r="B49" s="15" t="s">
        <v>111</v>
      </c>
      <c r="C49" s="100"/>
      <c r="D49" s="17">
        <v>16478.672454038999</v>
      </c>
      <c r="E49" s="13"/>
      <c r="F49" s="13"/>
      <c r="G49" s="13"/>
      <c r="H49" s="101" t="s">
        <v>43</v>
      </c>
    </row>
    <row r="50" spans="1:8">
      <c r="A50" s="100"/>
      <c r="B50" s="15" t="s">
        <v>112</v>
      </c>
      <c r="C50" s="100"/>
      <c r="D50" s="17">
        <v>1122.2203360111</v>
      </c>
      <c r="E50" s="13"/>
      <c r="F50" s="13"/>
      <c r="G50" s="13"/>
      <c r="H50" s="101"/>
    </row>
    <row r="51" spans="1:8">
      <c r="A51" s="100"/>
      <c r="B51" s="15" t="s">
        <v>113</v>
      </c>
      <c r="C51" s="100"/>
      <c r="D51" s="17">
        <v>0</v>
      </c>
      <c r="E51" s="13"/>
      <c r="F51" s="13"/>
      <c r="G51" s="13"/>
      <c r="H51" s="101"/>
    </row>
    <row r="52" spans="1:8">
      <c r="A52" s="100"/>
      <c r="B52" s="15" t="s">
        <v>114</v>
      </c>
      <c r="C52" s="100"/>
      <c r="D52" s="17">
        <v>0</v>
      </c>
      <c r="E52" s="13"/>
      <c r="F52" s="13"/>
      <c r="G52" s="13"/>
      <c r="H52" s="101"/>
    </row>
    <row r="53" spans="1:8">
      <c r="A53" s="18"/>
      <c r="C53" s="18"/>
      <c r="D53" s="7"/>
      <c r="E53" s="7"/>
      <c r="F53" s="7"/>
      <c r="G53" s="7"/>
      <c r="H53" s="19"/>
    </row>
    <row r="55" spans="1:8">
      <c r="A55" s="99" t="s">
        <v>120</v>
      </c>
      <c r="B55" s="99"/>
      <c r="C55" s="99"/>
      <c r="D55" s="99"/>
      <c r="E55" s="99"/>
      <c r="F55" s="99"/>
      <c r="G55" s="99"/>
      <c r="H55" s="99"/>
    </row>
    <row r="56" spans="1:8">
      <c r="A56" s="99" t="s">
        <v>121</v>
      </c>
      <c r="B56" s="99"/>
      <c r="C56" s="99"/>
      <c r="D56" s="99"/>
      <c r="E56" s="99"/>
      <c r="F56" s="99"/>
      <c r="G56" s="99"/>
      <c r="H56" s="99"/>
    </row>
  </sheetData>
  <mergeCells count="34">
    <mergeCell ref="C38:C42"/>
    <mergeCell ref="C48:C52"/>
    <mergeCell ref="H9:H12"/>
    <mergeCell ref="H19:H22"/>
    <mergeCell ref="H24:H27"/>
    <mergeCell ref="H34:H37"/>
    <mergeCell ref="H39:H42"/>
    <mergeCell ref="H49:H52"/>
    <mergeCell ref="A55:H55"/>
    <mergeCell ref="A56:H56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C8:C12"/>
    <mergeCell ref="C18:C22"/>
    <mergeCell ref="C23:C27"/>
    <mergeCell ref="C33:C37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27-02-01(1)</vt:lpstr>
      <vt:lpstr>ОСР 27-09-01(1)</vt:lpstr>
      <vt:lpstr>ОСР 27-12-01(1)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2025-11-18T01:54:14Z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AFE39DF5BD034A489D8C26653CD35A0F_12</vt:lpwstr>
  </property>
  <property fmtid="{D5CDD505-2E9C-101B-9397-08002B2CF9AE}" pid="3" name="KSOProductBuildVer">
    <vt:lpwstr>1049-12.2.0.20795</vt:lpwstr>
  </property>
</Properties>
</file>